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2D993164-DE9E-4472-B724-878F79EA60F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26" i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8" i="1"/>
  <c r="F7" i="1"/>
  <c r="F6" i="1"/>
  <c r="F5" i="1"/>
  <c r="F4" i="1"/>
  <c r="D19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<sst xmlns="http://schemas.openxmlformats.org/spreadsheetml/2006/main" count="53" uniqueCount="46">
  <si>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</si>
  <si>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</si>
  <si>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</si>
  <si>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</si>
  <si>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</si>
  <si>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</si>
  <si>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</si>
  <si>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</si>
  <si>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</si>
  <si>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</si>
  <si>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</si>
  <si>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</si>
  <si>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</si>
  <si>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</si>
  <si>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</si>
  <si>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</si>
  <si>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</si>
  <si>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</si>
  <si>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</si>
  <si>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</si>
  <si>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</si>
  <si>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</si>
  <si>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</si>
  <si>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</si>
  <si>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</si>
  <si>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</si>
  <si>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</si>
  <si>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</si>
  <si>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</si>
  <si>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</si>
  <si>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</si>
  <si>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</si>
  <si>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</si>
  <si>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</si>
  <si>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</si>
  <si>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EMİN TİCARET-REŞAT POLAT</t>
  </si>
  <si>
    <t xml:space="preserve">20 / MART / 2021     -- DOĞU-- </t>
  </si>
  <si>
    <t>GÜVEN TİC.FETHİ AYDEMİR</t>
  </si>
  <si>
    <t>MUSTAFA KARTAL</t>
  </si>
  <si>
    <t>BEŞİKTAŞLILAR İNŞ.</t>
  </si>
  <si>
    <t>ÇEK</t>
  </si>
  <si>
    <t>SIFIRLANDI</t>
  </si>
  <si>
    <t>NOT: EMİN TİC. İN GÜVEN E 6.000 TL. BORCU VARMIŞ.</t>
  </si>
  <si>
    <t>CARİ HESAPLARDA AKTARIM YAPILDI. HESAPLAR SIFIR.</t>
  </si>
  <si>
    <t>ÇEYREK DEPO YAKIT VAR</t>
  </si>
  <si>
    <t>NAKLİYE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</si>
</sst>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0" activePane="bottomLeft"/>
      <selection activeCell="A3" sqref="A1:XFD1048576"/>
      <selection pane="bottomLeft" activeCell="G28" sqref="G28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34</v>
      </c>
      <c r="B1" s="78" t="s">
        <v>36</v>
      </c>
      <c r="C1" s="78"/>
      <c r="D1" s="79"/>
      <c r="E1" s="2"/>
      <c r="F1" s="56" t="s">
        <v>0</v>
      </c>
      <c r="G1" s="57"/>
      <c r="H1" s="58" t="s">
        <v>1</v>
      </c>
      <c r="I1" s="59">
        <v>44275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25</v>
      </c>
    </row>
    <row r="3" spans="1:10" ht="18.75" x14ac:dyDescent="0.3">
      <c r="A3" s="3" t="s">
        <v>4</v>
      </c>
      <c r="B3" s="4" t="s">
        <v>5</v>
      </c>
      <c r="C3" s="4" t="s">
        <v>40</v>
      </c>
      <c r="D3" s="5" t="s">
        <v>22</v>
      </c>
      <c r="E3" s="6"/>
      <c r="F3" s="4" t="s">
        <v>6</v>
      </c>
      <c r="G3" s="4" t="s">
        <v>7</v>
      </c>
      <c r="H3" s="4" t="s">
        <v>24</v>
      </c>
      <c r="I3" s="4" t="s">
        <v>8</v>
      </c>
      <c r="J3" s="60"/>
    </row>
    <row r="4" spans="1:10" ht="18.75" x14ac:dyDescent="0.3">
      <c r="A4" s="7" t="s">
        <v>35</v>
      </c>
      <c r="B4" s="54">
        <v>44272</v>
      </c>
      <c r="C4" s="75">
        <v>39354</v>
      </c>
      <c r="D4" s="9">
        <v>48354</v>
      </c>
      <c r="E4" s="6"/>
      <c r="F4" s="7" t="str">
        <f>A4</f>
        <v>EMİN TİCARET-REŞAT POLAT</v>
      </c>
      <c r="G4" s="10">
        <v>0</v>
      </c>
      <c r="H4" s="11">
        <v>15000</v>
      </c>
      <c r="I4" s="62">
        <f>D4-C4-G4-H4</f>
        <v>-6000</v>
      </c>
      <c r="J4" s="57" t="s">
        <v>41</v>
      </c>
    </row>
    <row r="5" spans="1:10" ht="18.75" x14ac:dyDescent="0.3">
      <c r="A5" s="7" t="s">
        <v>37</v>
      </c>
      <c r="B5" s="54">
        <v>44272</v>
      </c>
      <c r="C5" s="8"/>
      <c r="D5" s="9">
        <v>40600</v>
      </c>
      <c r="E5" s="6"/>
      <c r="F5" s="7" t="str">
        <f t="shared" ref="F5:F15" si="0">A5</f>
        <v>GÜVEN TİC.FETHİ AYDEMİR</v>
      </c>
      <c r="G5" s="10">
        <v>34600</v>
      </c>
      <c r="H5" s="12"/>
      <c r="I5" s="62">
        <f>D5-G5-H5</f>
        <v>6000</v>
      </c>
      <c r="J5" s="57" t="s">
        <v>41</v>
      </c>
    </row>
    <row r="6" spans="1:10" ht="18.75" x14ac:dyDescent="0.3">
      <c r="A6" s="7" t="s">
        <v>39</v>
      </c>
      <c r="B6" s="54">
        <v>44272</v>
      </c>
      <c r="C6" s="8"/>
      <c r="D6" s="9">
        <v>470</v>
      </c>
      <c r="E6" s="6"/>
      <c r="F6" s="7" t="str">
        <f t="shared" si="0"/>
        <v>BEŞİKTAŞLILAR İNŞ.</v>
      </c>
      <c r="G6" s="10">
        <v>470</v>
      </c>
      <c r="H6" s="12"/>
      <c r="I6" s="62">
        <f t="shared" ref="I6:I10" si="1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0"/>
        <v>0</v>
      </c>
      <c r="G7" s="55"/>
      <c r="H7" s="12"/>
      <c r="I7" s="62">
        <f t="shared" si="1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0"/>
        <v>0</v>
      </c>
      <c r="G8" s="55"/>
      <c r="H8" s="11"/>
      <c r="I8" s="62">
        <v>0</v>
      </c>
      <c r="J8" s="57"/>
    </row>
    <row r="9" spans="1:10" ht="18.75" x14ac:dyDescent="0.3">
      <c r="A9" s="7" t="s">
        <v>42</v>
      </c>
      <c r="B9" s="54"/>
      <c r="C9" s="8"/>
      <c r="D9" s="9"/>
      <c r="E9" s="6"/>
      <c r="F9" s="7">
        <v>0</v>
      </c>
      <c r="G9" s="55"/>
      <c r="H9" s="11"/>
      <c r="I9" s="62">
        <f t="shared" si="1"/>
        <v>0</v>
      </c>
      <c r="J9" s="57"/>
    </row>
    <row r="10" spans="1:10" ht="18.75" x14ac:dyDescent="0.3">
      <c r="A10" s="7" t="s">
        <v>43</v>
      </c>
      <c r="B10" s="49"/>
      <c r="C10" s="8"/>
      <c r="D10" s="9"/>
      <c r="E10" s="6"/>
      <c r="F10" s="7">
        <v>0</v>
      </c>
      <c r="G10" s="10"/>
      <c r="H10" s="11"/>
      <c r="I10" s="62">
        <f t="shared" si="1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0"/>
        <v>0</v>
      </c>
      <c r="G11" s="10"/>
      <c r="H11" s="11"/>
      <c r="I11" s="62">
        <f t="shared" ref="I11:I14" si="2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0"/>
        <v>0</v>
      </c>
      <c r="G12" s="10"/>
      <c r="H12" s="13"/>
      <c r="I12" s="62">
        <f t="shared" si="2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0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0"/>
        <v>0</v>
      </c>
      <c r="G14" s="16"/>
      <c r="H14" s="13"/>
      <c r="I14" s="62">
        <f t="shared" si="2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0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23</v>
      </c>
      <c r="G16" s="10">
        <v>1000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3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3"/>
        <v>0</v>
      </c>
      <c r="J18" s="57" t="s">
        <v>9</v>
      </c>
    </row>
    <row r="19" spans="1:10" ht="19.5" thickBot="1" x14ac:dyDescent="0.35">
      <c r="A19" s="84" t="s">
        <v>9</v>
      </c>
      <c r="B19" s="85"/>
      <c r="C19" s="86"/>
      <c r="D19" s="20">
        <f>SUM(D4:D15)</f>
        <v>89424</v>
      </c>
      <c r="E19" s="21"/>
      <c r="F19" s="63" t="s">
        <v>9</v>
      </c>
      <c r="G19" s="64">
        <f>SUM(G4:G18)</f>
        <v>36070</v>
      </c>
      <c r="H19" s="65">
        <f>SUM(H4:H18)</f>
        <v>15000</v>
      </c>
      <c r="I19" s="66">
        <f>SUM(I4:I18)</f>
        <v>0</v>
      </c>
      <c r="J19" s="67">
        <f>SUM(G19:I19)</f>
        <v>51070</v>
      </c>
    </row>
    <row r="20" spans="1:10" ht="15.75" thickBot="1" x14ac:dyDescent="0.3"/>
    <row r="21" spans="1:10" ht="18.75" x14ac:dyDescent="0.25">
      <c r="A21" s="22"/>
      <c r="B21" s="23" t="s">
        <v>11</v>
      </c>
      <c r="C21" s="23" t="s">
        <v>10</v>
      </c>
      <c r="D21" s="23" t="s">
        <v>12</v>
      </c>
      <c r="F21" s="87" t="s">
        <v>13</v>
      </c>
      <c r="G21" s="88"/>
      <c r="H21" s="88"/>
      <c r="I21" s="89"/>
    </row>
    <row r="22" spans="1:10" ht="18.75" x14ac:dyDescent="0.25">
      <c r="A22" s="24" t="s">
        <v>14</v>
      </c>
      <c r="B22" s="4">
        <v>242656</v>
      </c>
      <c r="C22" s="4">
        <v>244212</v>
      </c>
      <c r="D22" s="25">
        <f>B22-C22</f>
        <v>-1556</v>
      </c>
      <c r="F22" s="26" t="s">
        <v>6</v>
      </c>
      <c r="G22" s="8" t="s">
        <v>15</v>
      </c>
      <c r="H22" s="8" t="s">
        <v>16</v>
      </c>
      <c r="I22" s="27" t="s">
        <v>9</v>
      </c>
    </row>
    <row r="23" spans="1:10" ht="18.75" x14ac:dyDescent="0.3">
      <c r="A23" s="24" t="s">
        <v>17</v>
      </c>
      <c r="B23" s="28">
        <v>808</v>
      </c>
      <c r="C23" s="29"/>
      <c r="D23" s="30">
        <f>B23/D22</f>
        <v>-0.51928020565552702</v>
      </c>
      <c r="F23" s="31" t="s">
        <v>18</v>
      </c>
      <c r="G23" s="32">
        <v>928</v>
      </c>
      <c r="H23" s="32"/>
      <c r="I23" s="14"/>
      <c r="J23" t="s">
        <v>44</v>
      </c>
    </row>
    <row r="24" spans="1:10" ht="19.5" thickBot="1" x14ac:dyDescent="0.3">
      <c r="A24" s="33" t="s">
        <v>19</v>
      </c>
      <c r="B24" s="34">
        <f>G30</f>
        <v>2923</v>
      </c>
      <c r="C24" s="35">
        <f>D19</f>
        <v>89424</v>
      </c>
      <c r="D24" s="36">
        <f>B24/C24</f>
        <v>3.2686974414027556E-2</v>
      </c>
      <c r="F24" s="37" t="s">
        <v>20</v>
      </c>
      <c r="G24" s="10">
        <v>208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21</v>
      </c>
      <c r="G25" s="10">
        <v>170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33</v>
      </c>
      <c r="G26" s="45">
        <f>51+25+41</f>
        <v>117</v>
      </c>
      <c r="H26" s="10"/>
      <c r="I26" s="14"/>
    </row>
    <row r="27" spans="1:10" ht="18.75" x14ac:dyDescent="0.3">
      <c r="A27" s="76" t="s">
        <v>30</v>
      </c>
      <c r="B27" s="77"/>
      <c r="F27" s="37" t="s">
        <v>45</v>
      </c>
      <c r="G27" s="10">
        <v>1500</v>
      </c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9</v>
      </c>
      <c r="B30" s="72">
        <f>B28+B29</f>
        <v>0</v>
      </c>
      <c r="C30" s="42"/>
      <c r="D30" s="42"/>
      <c r="F30" s="46" t="s">
        <v>9</v>
      </c>
      <c r="G30" s="47">
        <f>SUM(G23:G29)</f>
        <v>2923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31</v>
      </c>
      <c r="B32" s="74">
        <f>B30+G35</f>
        <v>33147</v>
      </c>
      <c r="C32" s="48"/>
      <c r="F32" s="10"/>
      <c r="G32" s="50"/>
    </row>
    <row r="33" spans="1:10" ht="18.75" x14ac:dyDescent="0.3">
      <c r="F33" s="51" t="s">
        <v>27</v>
      </c>
      <c r="G33" s="50">
        <f>G30</f>
        <v>2923</v>
      </c>
    </row>
    <row r="34" spans="1:10" ht="18.75" x14ac:dyDescent="0.3">
      <c r="A34" s="68" t="s">
        <v>38</v>
      </c>
      <c r="F34" s="51"/>
      <c r="G34" s="50"/>
      <c r="J34" s="68" t="s">
        <v>29</v>
      </c>
    </row>
    <row r="35" spans="1:10" ht="18.75" x14ac:dyDescent="0.3">
      <c r="A35" s="68" t="s">
        <v>28</v>
      </c>
      <c r="F35" s="51" t="s">
        <v>26</v>
      </c>
      <c r="G35" s="50">
        <f>(G19-G30)</f>
        <v>33147</v>
      </c>
      <c r="J35" s="68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2021-03-20T08:58:43Z</cp:lastPrinted>
  <dcterms:created xsi:type="dcterms:W3CDTF">2015-06-05T18:17:20Z</dcterms:created>
  <dcterms:modified xsi:type="dcterms:W3CDTF">2021-03-20T08:59:59Z</dcterms:modified>
</cp:coreProperties>
</file>